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3\1 výzva\"/>
    </mc:Choice>
  </mc:AlternateContent>
  <xr:revisionPtr revIDLastSave="0" documentId="13_ncr:1_{BA97B666-85D1-42D6-9421-2625DC111AF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P8" i="1"/>
  <c r="P9" i="1"/>
  <c r="P10" i="1"/>
  <c r="P11" i="1"/>
  <c r="S8" i="1"/>
  <c r="T8" i="1"/>
  <c r="T10" i="1"/>
  <c r="S11" i="1"/>
  <c r="T11" i="1"/>
  <c r="T7" i="1"/>
  <c r="P7" i="1"/>
  <c r="S9" i="1" l="1"/>
  <c r="S7" i="1"/>
  <c r="Q14" i="1"/>
  <c r="R14" i="1" l="1"/>
</calcChain>
</file>

<file path=xl/sharedStrings.xml><?xml version="1.0" encoding="utf-8"?>
<sst xmlns="http://schemas.openxmlformats.org/spreadsheetml/2006/main" count="60" uniqueCount="46">
  <si>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</si>
  <si>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</si>
  <si>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</si>
  <si>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</si>
  <si>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</si>
  <si>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</si>
  <si>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</si>
  <si>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</si>
  <si>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</si>
  <si>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</si>
  <si>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</si>
  <si>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</si>
  <si>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</si>
  <si>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</si>
  <si>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</si>
  <si>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</si>
  <si>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</si>
  <si>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</si>
  <si>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</si>
  <si>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</si>
  <si>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</si>
  <si>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</si>
  <si>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</si>
  <si>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</si>
  <si>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</si>
  <si>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</si>
  <si>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</si>
  <si>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</si>
  <si>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</si>
  <si>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</si>
  <si>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013 - 2023 (kompatibilní)</t>
  </si>
  <si>
    <t>ks</t>
  </si>
  <si>
    <t>Samostatná faktura</t>
  </si>
  <si>
    <t>NE</t>
  </si>
  <si>
    <t>CIV - Ing. Karel Císař, 
Tel.: 37763 2830,
E-mail: cisar@civ.zcu.cz</t>
  </si>
  <si>
    <t>Univerzitní 20, 
301 00 Plzeň,
Centrum informatizace a výpočetní techniky,
místnost UI 102</t>
  </si>
  <si>
    <t>KOP - Martina Čechová,
Tel.: 37763 7361,
E-mail: mcechov@kop.zcu.cz</t>
  </si>
  <si>
    <t>sady Pětatřicátníků 14, 
301 00 Plzeň,
Fakulta právnická - Katedra obchodního práva,
místnost PC 118</t>
  </si>
  <si>
    <r>
      <t xml:space="preserve">Toner do tiskárny Canon i-Sensys MF645Cx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</si>
  <si>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 xml:space="preserve">Toner do tiskárny Canon i-Sensys MF645Cx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</si>
  <si>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tiskárny Canon i-Sensys MF645Cx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</si>
  <si>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Canon i-Sensys MF645Cx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</si>
  <si>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HP LaserJet 1150 -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</si>
  <si>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t xml:space="preserve">Originální, nebo kompatibilní toner splňující podmínky certifikátu STMC. Minimální výtěžnost při 5% pokrytí 3 100 stran. </t>
  </si>
  <si>
    <t xml:space="preserve">Originální, nebo kompatibilní toner splňující podmínky certifikátu STMC. Minimální výtěžnost při 5% pokrytí 2 300 stran. </t>
  </si>
  <si>
    <t>Originální, nebo kompatibilní toner splňující podmínky certifikátu STMC. Minimální výtěžnost při 5% pokrytí 2 500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</si>
</sst>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2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164" fontId="0" fillId="0" borderId="16" xfId="0" applyNumberFormat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3" borderId="6" xfId="0" applyNumberForma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0" fontId="11" fillId="5" borderId="6" xfId="0" applyFont="1" applyFill="1" applyBorder="1" applyAlignment="1" applyProtection="1">
      <alignment horizontal="left" vertical="center" wrapText="1" indent="1"/>
      <protection locked="0"/>
    </xf>
    <xf numFmtId="0" fontId="11" fillId="5" borderId="16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1"/>
  <sheetViews>
    <sheetView tabSelected="1" zoomScale="71" zoomScaleNormal="71" workbookViewId="0">
      <selection activeCell="G10" sqref="G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98" t="s">
        <v>30</v>
      </c>
      <c r="C1" s="99"/>
      <c r="D1" s="34"/>
      <c r="E1" s="35"/>
      <c r="G1" s="61"/>
    </row>
    <row r="2" spans="2:22" ht="60" customHeight="1" x14ac:dyDescent="0.25">
      <c r="B2" s="9"/>
      <c r="C2"/>
      <c r="D2" s="9"/>
      <c r="E2" s="10"/>
      <c r="F2" s="5"/>
      <c r="G2" s="105"/>
      <c r="H2" s="106"/>
      <c r="I2" s="106"/>
      <c r="J2" s="106"/>
      <c r="K2" s="106"/>
      <c r="L2" s="106"/>
      <c r="M2" s="106"/>
      <c r="N2" s="106"/>
      <c r="O2" s="106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06"/>
      <c r="H3" s="106"/>
      <c r="I3" s="106"/>
      <c r="J3" s="106"/>
      <c r="K3" s="106"/>
      <c r="L3" s="106"/>
      <c r="M3" s="106"/>
      <c r="N3" s="106"/>
      <c r="O3" s="106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64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64" t="s">
        <v>8</v>
      </c>
      <c r="T6" s="64" t="s">
        <v>9</v>
      </c>
      <c r="U6" s="23" t="s">
        <v>26</v>
      </c>
      <c r="V6" s="23" t="s">
        <v>27</v>
      </c>
    </row>
    <row r="7" spans="2:22" ht="45.75" customHeight="1" thickTop="1" x14ac:dyDescent="0.25">
      <c r="B7" s="43">
        <v>1</v>
      </c>
      <c r="C7" s="82" t="s">
        <v>38</v>
      </c>
      <c r="D7" s="44">
        <v>2</v>
      </c>
      <c r="E7" s="45" t="s">
        <v>31</v>
      </c>
      <c r="F7" s="82" t="s">
        <v>43</v>
      </c>
      <c r="G7" s="115"/>
      <c r="H7" s="46" t="s">
        <v>28</v>
      </c>
      <c r="I7" s="107" t="s">
        <v>32</v>
      </c>
      <c r="J7" s="112" t="s">
        <v>33</v>
      </c>
      <c r="K7" s="88"/>
      <c r="L7" s="88"/>
      <c r="M7" s="107" t="s">
        <v>34</v>
      </c>
      <c r="N7" s="107" t="s">
        <v>35</v>
      </c>
      <c r="O7" s="91">
        <v>21</v>
      </c>
      <c r="P7" s="40">
        <f t="shared" ref="P7:P11" si="0">D7*Q7</f>
        <v>3800</v>
      </c>
      <c r="Q7" s="47">
        <v>1900</v>
      </c>
      <c r="R7" s="120"/>
      <c r="S7" s="41">
        <f t="shared" ref="S7" si="1">D7*R7</f>
        <v>0</v>
      </c>
      <c r="T7" s="42" t="str">
        <f t="shared" ref="T7" si="2">IF(ISNUMBER(R7), IF(R7&gt;Q7,"NEVYHOVUJE","VYHOVUJE")," ")</f>
        <v xml:space="preserve"> </v>
      </c>
      <c r="U7" s="88"/>
      <c r="V7" s="88" t="s">
        <v>10</v>
      </c>
    </row>
    <row r="8" spans="2:22" ht="45.75" customHeight="1" x14ac:dyDescent="0.25">
      <c r="B8" s="56">
        <v>2</v>
      </c>
      <c r="C8" s="83" t="s">
        <v>39</v>
      </c>
      <c r="D8" s="57">
        <v>1</v>
      </c>
      <c r="E8" s="58" t="s">
        <v>31</v>
      </c>
      <c r="F8" s="83" t="s">
        <v>44</v>
      </c>
      <c r="G8" s="116"/>
      <c r="H8" s="59" t="s">
        <v>28</v>
      </c>
      <c r="I8" s="110"/>
      <c r="J8" s="113"/>
      <c r="K8" s="89"/>
      <c r="L8" s="89"/>
      <c r="M8" s="108"/>
      <c r="N8" s="108"/>
      <c r="O8" s="92"/>
      <c r="P8" s="52">
        <f t="shared" si="0"/>
        <v>1800</v>
      </c>
      <c r="Q8" s="60">
        <v>1800</v>
      </c>
      <c r="R8" s="121"/>
      <c r="S8" s="54">
        <f t="shared" ref="S8:S11" si="3">D8*R8</f>
        <v>0</v>
      </c>
      <c r="T8" s="55" t="str">
        <f t="shared" ref="T8:T11" si="4">IF(ISNUMBER(R8), IF(R8&gt;Q8,"NEVYHOVUJE","VYHOVUJE")," ")</f>
        <v xml:space="preserve"> </v>
      </c>
      <c r="U8" s="89"/>
      <c r="V8" s="89"/>
    </row>
    <row r="9" spans="2:22" ht="45.75" customHeight="1" x14ac:dyDescent="0.25">
      <c r="B9" s="48">
        <v>3</v>
      </c>
      <c r="C9" s="84" t="s">
        <v>40</v>
      </c>
      <c r="D9" s="49">
        <v>1</v>
      </c>
      <c r="E9" s="50" t="s">
        <v>31</v>
      </c>
      <c r="F9" s="84" t="s">
        <v>44</v>
      </c>
      <c r="G9" s="117"/>
      <c r="H9" s="51" t="s">
        <v>28</v>
      </c>
      <c r="I9" s="110"/>
      <c r="J9" s="113"/>
      <c r="K9" s="89"/>
      <c r="L9" s="89"/>
      <c r="M9" s="108"/>
      <c r="N9" s="108"/>
      <c r="O9" s="92"/>
      <c r="P9" s="52">
        <f t="shared" si="0"/>
        <v>1800</v>
      </c>
      <c r="Q9" s="53">
        <v>1800</v>
      </c>
      <c r="R9" s="122"/>
      <c r="S9" s="54">
        <f t="shared" si="3"/>
        <v>0</v>
      </c>
      <c r="T9" s="55" t="str">
        <f t="shared" si="4"/>
        <v xml:space="preserve"> </v>
      </c>
      <c r="U9" s="89"/>
      <c r="V9" s="89"/>
    </row>
    <row r="10" spans="2:22" ht="45.75" customHeight="1" thickBot="1" x14ac:dyDescent="0.3">
      <c r="B10" s="87">
        <v>4</v>
      </c>
      <c r="C10" s="85" t="s">
        <v>41</v>
      </c>
      <c r="D10" s="74">
        <v>1</v>
      </c>
      <c r="E10" s="80" t="s">
        <v>31</v>
      </c>
      <c r="F10" s="85" t="s">
        <v>44</v>
      </c>
      <c r="G10" s="118"/>
      <c r="H10" s="75" t="s">
        <v>28</v>
      </c>
      <c r="I10" s="111"/>
      <c r="J10" s="114"/>
      <c r="K10" s="90"/>
      <c r="L10" s="90"/>
      <c r="M10" s="109"/>
      <c r="N10" s="109"/>
      <c r="O10" s="93"/>
      <c r="P10" s="76">
        <f t="shared" si="0"/>
        <v>1800</v>
      </c>
      <c r="Q10" s="77">
        <v>1800</v>
      </c>
      <c r="R10" s="123"/>
      <c r="S10" s="78">
        <f t="shared" si="3"/>
        <v>0</v>
      </c>
      <c r="T10" s="79" t="str">
        <f t="shared" si="4"/>
        <v xml:space="preserve"> </v>
      </c>
      <c r="U10" s="90"/>
      <c r="V10" s="90"/>
    </row>
    <row r="11" spans="2:22" ht="96" customHeight="1" thickBot="1" x14ac:dyDescent="0.3">
      <c r="B11" s="65">
        <v>5</v>
      </c>
      <c r="C11" s="86" t="s">
        <v>42</v>
      </c>
      <c r="D11" s="66">
        <v>2</v>
      </c>
      <c r="E11" s="67" t="s">
        <v>31</v>
      </c>
      <c r="F11" s="86" t="s">
        <v>45</v>
      </c>
      <c r="G11" s="119"/>
      <c r="H11" s="68" t="s">
        <v>28</v>
      </c>
      <c r="I11" s="81" t="s">
        <v>32</v>
      </c>
      <c r="J11" s="81" t="s">
        <v>33</v>
      </c>
      <c r="K11" s="67"/>
      <c r="L11" s="67"/>
      <c r="M11" s="81" t="s">
        <v>36</v>
      </c>
      <c r="N11" s="81" t="s">
        <v>37</v>
      </c>
      <c r="O11" s="69">
        <v>21</v>
      </c>
      <c r="P11" s="71">
        <f t="shared" si="0"/>
        <v>1200</v>
      </c>
      <c r="Q11" s="70">
        <v>600</v>
      </c>
      <c r="R11" s="124"/>
      <c r="S11" s="72">
        <f t="shared" si="3"/>
        <v>0</v>
      </c>
      <c r="T11" s="73" t="str">
        <f t="shared" si="4"/>
        <v xml:space="preserve"> </v>
      </c>
      <c r="U11" s="67"/>
      <c r="V11" s="67" t="s">
        <v>10</v>
      </c>
    </row>
    <row r="12" spans="2:22" ht="13.5" customHeight="1" thickTop="1" thickBot="1" x14ac:dyDescent="0.3">
      <c r="C12"/>
      <c r="D12"/>
      <c r="E12"/>
      <c r="F12"/>
      <c r="G12"/>
      <c r="H12"/>
      <c r="I12"/>
      <c r="J12"/>
      <c r="O12"/>
      <c r="P12"/>
      <c r="S12" s="39"/>
    </row>
    <row r="13" spans="2:22" ht="60.75" customHeight="1" thickTop="1" thickBot="1" x14ac:dyDescent="0.3">
      <c r="B13" s="100" t="s">
        <v>11</v>
      </c>
      <c r="C13" s="101"/>
      <c r="D13" s="101"/>
      <c r="E13" s="101"/>
      <c r="F13" s="101"/>
      <c r="G13" s="101"/>
      <c r="H13" s="63"/>
      <c r="I13" s="26"/>
      <c r="J13" s="26"/>
      <c r="K13" s="26"/>
      <c r="L13" s="27"/>
      <c r="M13" s="11"/>
      <c r="N13" s="11"/>
      <c r="O13" s="28"/>
      <c r="P13" s="28"/>
      <c r="Q13" s="29" t="s">
        <v>12</v>
      </c>
      <c r="R13" s="102" t="s">
        <v>13</v>
      </c>
      <c r="S13" s="103"/>
      <c r="T13" s="104"/>
      <c r="U13" s="21"/>
      <c r="V13" s="30"/>
    </row>
    <row r="14" spans="2:22" ht="33" customHeight="1" thickTop="1" thickBot="1" x14ac:dyDescent="0.3">
      <c r="B14" s="94" t="s">
        <v>14</v>
      </c>
      <c r="C14" s="94"/>
      <c r="D14" s="94"/>
      <c r="E14" s="94"/>
      <c r="F14" s="94"/>
      <c r="G14" s="94"/>
      <c r="H14" s="62"/>
      <c r="I14" s="31"/>
      <c r="L14" s="9"/>
      <c r="M14" s="9"/>
      <c r="N14" s="9"/>
      <c r="O14" s="32"/>
      <c r="P14" s="32"/>
      <c r="Q14" s="33">
        <f>SUM(P7:P11)</f>
        <v>10400</v>
      </c>
      <c r="R14" s="95">
        <f>SUM(S7:S11)</f>
        <v>0</v>
      </c>
      <c r="S14" s="96"/>
      <c r="T14" s="97"/>
    </row>
    <row r="15" spans="2:22" ht="14.25" customHeight="1" thickTop="1" x14ac:dyDescent="0.25">
      <c r="B15" s="37"/>
    </row>
    <row r="16" spans="2:22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H8hDB/DOCl3XSYdSoTE6FzzaySvyQGzw76NrROs6YSVJU0f7JPD7NXsR+hlZuQf0+hfQjOzyCtfrUgJHRFa+cw==" saltValue="mZ5BfsHpEkrbTBHZsbnqzg==" spinCount="100000" sheet="1" objects="1" scenarios="1"/>
  <mergeCells count="15">
    <mergeCell ref="B14:G14"/>
    <mergeCell ref="R14:T14"/>
    <mergeCell ref="B1:C1"/>
    <mergeCell ref="B13:G13"/>
    <mergeCell ref="R13:T13"/>
    <mergeCell ref="G2:O3"/>
    <mergeCell ref="N7:N10"/>
    <mergeCell ref="M7:M10"/>
    <mergeCell ref="I7:I10"/>
    <mergeCell ref="J7:J10"/>
    <mergeCell ref="K7:K10"/>
    <mergeCell ref="L7:L10"/>
    <mergeCell ref="V7:V10"/>
    <mergeCell ref="U7:U10"/>
    <mergeCell ref="O7:O10"/>
  </mergeCells>
  <phoneticPr fontId="18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T7:T11">
    <cfRule type="cellIs" dxfId="9" priority="49" operator="equal">
      <formula>"VYHOVUJE"</formula>
    </cfRule>
  </conditionalFormatting>
  <conditionalFormatting sqref="T7:T11">
    <cfRule type="cellIs" dxfId="8" priority="48" operator="equal">
      <formula>"NEVYHOVUJE"</formula>
    </cfRule>
  </conditionalFormatting>
  <conditionalFormatting sqref="G7:G11 R7:R11">
    <cfRule type="containsBlanks" dxfId="7" priority="29">
      <formula>LEN(TRIM(G7))=0</formula>
    </cfRule>
  </conditionalFormatting>
  <conditionalFormatting sqref="G7:G11 R7:R11">
    <cfRule type="notContainsBlanks" dxfId="6" priority="27">
      <formula>LEN(TRIM(G7))&gt;0</formula>
    </cfRule>
  </conditionalFormatting>
  <conditionalFormatting sqref="G7:G11 R7:R11">
    <cfRule type="notContainsBlanks" dxfId="5" priority="26">
      <formula>LEN(TRIM(G7))&gt;0</formula>
    </cfRule>
  </conditionalFormatting>
  <conditionalFormatting sqref="G7:G11">
    <cfRule type="notContainsBlanks" dxfId="4" priority="25">
      <formula>LEN(TRIM(G7))&gt;0</formula>
    </cfRule>
  </conditionalFormatting>
  <conditionalFormatting sqref="H7:H11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1">
    <cfRule type="notContainsBlanks" dxfId="0" priority="4">
      <formula>LEN(TRIM(H7))&gt;0</formula>
    </cfRule>
  </conditionalFormatting>
  <dataValidations count="2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H7:H11 J7 J11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2023-03-22T11:36:43Z</dcterms:modified>
</cp:coreProperties>
</file>